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/>
  <mc:AlternateContent xmlns:mc="http://schemas.openxmlformats.org/markup-compatibility/2006">
    <mc:Choice Requires="x15">
      <x15ac:absPath xmlns:x15ac="http://schemas.microsoft.com/office/spreadsheetml/2010/11/ac" url="D:\建設課引継データ【鈴木より】\03_引継【H29.4.3日影課長】\04_経営比較分析表\R3年度\01_経営比較分析表の分析等について\"/>
    </mc:Choice>
  </mc:AlternateContent>
  <xr:revisionPtr revIDLastSave="0" documentId="13_ncr:1_{77CFD590-C075-4906-9250-0698DD021415}" xr6:coauthVersionLast="36" xr6:coauthVersionMax="36" xr10:uidLastSave="{00000000-0000-0000-0000-000000000000}"/>
  <workbookProtection workbookAlgorithmName="SHA-512" workbookHashValue="XomqmHXf7Ze5xITzuZOd8rODfq6qrhO00zv1oeAE91h+umhpbA18CHvMsK0rWKY6nBjKYqutAHOVDh5H3Xu8lg==" workbookSaltValue="f/sqv4rn9nXeUy16kCOdVQ==" workbookSpinCount="100000" lockStructure="1"/>
  <bookViews>
    <workbookView xWindow="0" yWindow="0" windowWidth="20490" windowHeight="7545" xr2:uid="{00000000-000D-0000-FFFF-FFFF00000000}"/>
  </bookViews>
  <sheets>
    <sheet name="法非適用_下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S6" i="5"/>
  <c r="R6" i="5"/>
  <c r="Q6" i="5"/>
  <c r="W10" i="4" s="1"/>
  <c r="P6" i="5"/>
  <c r="O6" i="5"/>
  <c r="N6" i="5"/>
  <c r="M6" i="5"/>
  <c r="AD8" i="4" s="1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J86" i="4"/>
  <c r="I86" i="4"/>
  <c r="H86" i="4"/>
  <c r="E86" i="4"/>
  <c r="AT10" i="4"/>
  <c r="AL10" i="4"/>
  <c r="AD10" i="4"/>
  <c r="P10" i="4"/>
  <c r="I10" i="4"/>
  <c r="B10" i="4"/>
  <c r="AT8" i="4"/>
  <c r="AL8" i="4"/>
  <c r="P8" i="4"/>
  <c r="I8" i="4"/>
</calcChain>
</file>

<file path=xl/sharedStrings.xml><?xml version="1.0" encoding="utf-8"?>
<sst xmlns="http://schemas.openxmlformats.org/spreadsheetml/2006/main" count="236" uniqueCount="120">
  <si>
    <t>経営比較分析表（令和2年度決算）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</si>
  <si>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</si>
  <si>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</si>
  <si>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</si>
  <si>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</si>
  <si>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</si>
  <si>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</si>
  <si>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</si>
  <si>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</si>
  <si>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</si>
  <si>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</si>
  <si>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</si>
  <si>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</si>
  <si>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</si>
  <si>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</si>
  <si>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</si>
  <si>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</si>
  <si>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</si>
  <si>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</si>
  <si>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</si>
  <si>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</si>
  <si>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</si>
  <si>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</si>
  <si>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令和2年度全国平均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</si>
  <si>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</si>
  <si>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</si>
  <si>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</si>
  <si>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</si>
  <si>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</si>
  <si>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</si>
  <si>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</si>
  <si>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</si>
  <si>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</si>
  <si>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</si>
  <si>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</si>
  <si>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</si>
  <si>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</si>
  <si>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</si>
  <si>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</si>
  <si>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</si>
  <si>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</si>
  <si>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</si>
  <si>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</si>
  <si>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</si>
  <si>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</si>
  <si>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</si>
  <si>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</si>
  <si>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</si>
  <si>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</si>
  <si>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</si>
  <si>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</si>
  <si>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</si>
  <si>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</si>
  <si>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</si>
  <si>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</si>
  <si>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</si>
  <si>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</si>
  <si>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</si>
  <si>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</si>
  <si>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</si>
  <si>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</si>
  <si>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</si>
  <si>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</si>
  <si>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</si>
  <si>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</si>
  <si>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</si>
  <si>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</si>
  <si>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</si>
  <si>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</si>
  <si>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</si>
  <si>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</si>
  <si>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</si>
  <si>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</si>
  <si>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</si>
  <si>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</si>
  <si>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</si>
  <si>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</si>
  <si>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</si>
  <si>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</si>
  <si>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</si>
  <si>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</si>
  <si>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</si>
  <si>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</si>
  <si>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</si>
  <si>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</si>
  <si>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</si>
  <si>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</si>
  <si>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</si>
  <si>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</si>
  <si>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</si>
  <si>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</si>
  <si>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</si>
  <si>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</si>
  <si>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</si>
  <si>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</si>
  <si>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</si>
  <si>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</si>
  <si>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</si>
  <si>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</si>
  <si>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青森県　階上町</t>
  </si>
  <si>
    <t>法非適用</t>
  </si>
  <si>
    <t>下水道事業</t>
  </si>
  <si>
    <t>公共下水道</t>
  </si>
  <si>
    <t>Cd3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</si>
  <si>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</si>
  <si>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</si>
  <si>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</si>
  <si>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</si>
  <si>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</si>
  <si>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</si>
  <si>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</si>
  <si>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</si>
  <si>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</si>
  <si>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</si>
  <si>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</si>
  <si>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</si>
  <si>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</si>
  <si>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①収益的収支比率について
　前年度と比較してほぼ横ばいである。近年は80％台を推移しており、赤字経営が慢性化している状況である。
④企業債残高対事業規模比率について
　年々減少しているが、類似団体と比較して高い水準にある。
⑤経費回収率について
　前年度と比較して1.81ポイント増加。類似団体と比較し高い水準にはあるが、回収率は低く、使用料収入以外の収入に依存している状況にある。
⑥汚水処理原価について
　前年度より微減。類似団体と比較して低い水準にあるが、近年はほぼ横ばいの状態である。
⑦施設利用率について
　前年度と比較して約2ポイント増加し類似団体とほぼ同水準の状況である。事業継続中のため、今後も増加する見通しである。
⑧施設利用率及び水洗化率について
　前年度と比較してほぼ横ばい。事業継続中のため、緩やかに上昇するものと捉えている。</t>
    <rPh sb="24" eb="25">
      <t>ヨコ</t>
    </rPh>
    <rPh sb="151" eb="152">
      <t>タカ</t>
    </rPh>
    <rPh sb="153" eb="155">
      <t>スイジュン</t>
    </rPh>
    <rPh sb="161" eb="163">
      <t>カイシュウ</t>
    </rPh>
    <rPh sb="163" eb="164">
      <t>リツ</t>
    </rPh>
    <rPh sb="165" eb="166">
      <t>ヒク</t>
    </rPh>
    <rPh sb="211" eb="212">
      <t>ゲン</t>
    </rPh>
    <rPh sb="222" eb="223">
      <t>ヒク</t>
    </rPh>
    <rPh sb="231" eb="233">
      <t>キンネン</t>
    </rPh>
    <rPh sb="236" eb="237">
      <t>ヨコ</t>
    </rPh>
    <rPh sb="240" eb="242">
      <t>ジョウタイ</t>
    </rPh>
    <rPh sb="345" eb="346">
      <t>ヨコ</t>
    </rPh>
    <rPh sb="349" eb="351">
      <t>ジギョウ</t>
    </rPh>
    <rPh sb="351" eb="354">
      <t>ケイゾクチュウ</t>
    </rPh>
    <rPh sb="358" eb="359">
      <t>ユル</t>
    </rPh>
    <rPh sb="362" eb="364">
      <t>ジョウショウ</t>
    </rPh>
    <rPh sb="369" eb="370">
      <t>トラ</t>
    </rPh>
    <phoneticPr fontId="4"/>
  </si>
  <si>
    <t>　一部供用開始から10年以上が経過し、修繕費が増加の傾向にある。平成28年度に策定したストックマネジメント計画に基づき、点検・調査を実施し、修繕・改築の必要性を検討する。</t>
    <rPh sb="12" eb="14">
      <t>イジョウ</t>
    </rPh>
    <rPh sb="21" eb="22">
      <t>ヒ</t>
    </rPh>
    <rPh sb="23" eb="25">
      <t>ゾウカ</t>
    </rPh>
    <rPh sb="26" eb="28">
      <t>ケイコウ</t>
    </rPh>
    <phoneticPr fontId="4"/>
  </si>
  <si>
    <t>　認可区域内整備途中であることから、施設利用率及び水洗化率は今後も増加する見込みである。
　今後も接続率の向上により使用料収入を確保するとともに、維持管理費の削減に努め、経営の健全化を目指す。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</si>
</sst>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06-4A48-AAC0-C222E697B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0016"/>
        <c:axId val="20661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0.19</c:v>
                </c:pt>
                <c:pt idx="1">
                  <c:v>7.0000000000000007E-2</c:v>
                </c:pt>
                <c:pt idx="2">
                  <c:v>0.56999999999999995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06-4A48-AAC0-C222E697B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790016"/>
        <c:axId val="206619776"/>
      </c:lineChart>
      <c:dateAx>
        <c:axId val="20479001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619776"/>
        <c:crosses val="autoZero"/>
        <c:auto val="1"/>
        <c:lblOffset val="100"/>
        <c:baseTimeUnit val="years"/>
      </c:dateAx>
      <c:valAx>
        <c:axId val="20661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47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81.599999999999994</c:v>
                </c:pt>
                <c:pt idx="1">
                  <c:v>88.26</c:v>
                </c:pt>
                <c:pt idx="2">
                  <c:v>86.66</c:v>
                </c:pt>
                <c:pt idx="3">
                  <c:v>84.2</c:v>
                </c:pt>
                <c:pt idx="4">
                  <c:v>84.44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62-4283-9431-C9B86D0AA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4992"/>
        <c:axId val="217040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62-4283-9431-C9B86D0AA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992"/>
        <c:axId val="217040384"/>
      </c:lineChart>
      <c:dateAx>
        <c:axId val="2140849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7040384"/>
        <c:crosses val="autoZero"/>
        <c:auto val="1"/>
        <c:lblOffset val="100"/>
        <c:baseTimeUnit val="years"/>
      </c:dateAx>
      <c:valAx>
        <c:axId val="217040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6-4299-B772-721F76654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112"/>
        <c:axId val="2182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46-4299-B772-721F76654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112"/>
        <c:axId val="218298240"/>
      </c:lineChart>
      <c:dateAx>
        <c:axId val="217610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8240"/>
        <c:crosses val="autoZero"/>
        <c:auto val="1"/>
        <c:lblOffset val="100"/>
        <c:baseTimeUnit val="years"/>
      </c:dateAx>
      <c:valAx>
        <c:axId val="2182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9D-4350-BFCE-5E00D9EF9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12288"/>
        <c:axId val="732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9D-4350-BFCE-5E00D9EF9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12288"/>
        <c:axId val="73214208"/>
      </c:lineChart>
      <c:dateAx>
        <c:axId val="73212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14208"/>
        <c:crosses val="autoZero"/>
        <c:auto val="1"/>
        <c:lblOffset val="100"/>
        <c:baseTimeUnit val="years"/>
      </c:dateAx>
      <c:valAx>
        <c:axId val="732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12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C2-45C6-BEFA-E47210047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288"/>
        <c:axId val="7323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C2-45C6-BEFA-E47210047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288"/>
        <c:axId val="73230208"/>
      </c:lineChart>
      <c:dateAx>
        <c:axId val="73228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30208"/>
        <c:crosses val="autoZero"/>
        <c:auto val="1"/>
        <c:lblOffset val="100"/>
        <c:baseTimeUnit val="years"/>
      </c:dateAx>
      <c:valAx>
        <c:axId val="7323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B3-4A11-BEC0-4B721091C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39936"/>
        <c:axId val="7325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B3-4A11-BEC0-4B721091C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39936"/>
        <c:axId val="73250304"/>
      </c:lineChart>
      <c:dateAx>
        <c:axId val="7323993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0304"/>
        <c:crosses val="autoZero"/>
        <c:auto val="1"/>
        <c:lblOffset val="100"/>
        <c:baseTimeUnit val="years"/>
      </c:dateAx>
      <c:valAx>
        <c:axId val="7325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3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2234.7399999999998</c:v>
                </c:pt>
                <c:pt idx="1">
                  <c:v>1910.65</c:v>
                </c:pt>
                <c:pt idx="2">
                  <c:v>1848.32</c:v>
                </c:pt>
                <c:pt idx="3">
                  <c:v>1661.86</c:v>
                </c:pt>
                <c:pt idx="4">
                  <c:v>1525.45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7D-4ECD-BD66-126B8ADBB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1604.64</c:v>
                </c:pt>
                <c:pt idx="1">
                  <c:v>1217.7</c:v>
                </c:pt>
                <c:pt idx="2">
                  <c:v>1689.65</c:v>
                </c:pt>
                <c:pt idx="3">
                  <c:v>808.77</c:v>
                </c:pt>
                <c:pt idx="4">
                  <c:v>560.16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7D-4ECD-BD66-126B8ADBB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0032"/>
      </c:lineChart>
      <c:dateAx>
        <c:axId val="73337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0032"/>
        <c:crosses val="autoZero"/>
        <c:auto val="1"/>
        <c:lblOffset val="100"/>
        <c:baseTimeUnit val="years"/>
      </c:dateAx>
      <c:valAx>
        <c:axId val="7334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29.79</c:v>
                </c:pt>
                <c:pt idx="1">
                  <c:v>34.11</c:v>
                </c:pt>
                <c:pt idx="2">
                  <c:v>36.6</c:v>
                </c:pt>
                <c:pt idx="3">
                  <c:v>38.090000000000003</c:v>
                </c:pt>
                <c:pt idx="4">
                  <c:v>39.9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B8-47D0-B1D6-95E8BCCE7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3856"/>
        <c:axId val="7336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60.01</c:v>
                </c:pt>
                <c:pt idx="1">
                  <c:v>66.680000000000007</c:v>
                </c:pt>
                <c:pt idx="2">
                  <c:v>58.12</c:v>
                </c:pt>
                <c:pt idx="3">
                  <c:v>48.2</c:v>
                </c:pt>
                <c:pt idx="4">
                  <c:v>30.88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B8-47D0-B1D6-95E8BCCE7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3856"/>
        <c:axId val="73360128"/>
      </c:lineChart>
      <c:dateAx>
        <c:axId val="73353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0128"/>
        <c:crosses val="autoZero"/>
        <c:auto val="1"/>
        <c:lblOffset val="100"/>
        <c:baseTimeUnit val="years"/>
      </c:dateAx>
      <c:valAx>
        <c:axId val="7336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514.11</c:v>
                </c:pt>
                <c:pt idx="1">
                  <c:v>471.43</c:v>
                </c:pt>
                <c:pt idx="2">
                  <c:v>441.6</c:v>
                </c:pt>
                <c:pt idx="3">
                  <c:v>451.92</c:v>
                </c:pt>
                <c:pt idx="4">
                  <c:v>437.08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6B-4CBA-80D0-F75309C52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9856"/>
        <c:axId val="73372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277.67</c:v>
                </c:pt>
                <c:pt idx="1">
                  <c:v>260.11</c:v>
                </c:pt>
                <c:pt idx="2">
                  <c:v>304.98</c:v>
                </c:pt>
                <c:pt idx="3">
                  <c:v>345.96</c:v>
                </c:pt>
                <c:pt idx="4">
                  <c:v>525.91999999999996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6B-4CBA-80D0-F75309C52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9856"/>
        <c:axId val="73372032"/>
      </c:lineChart>
      <c:dateAx>
        <c:axId val="73369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72032"/>
        <c:crosses val="autoZero"/>
        <c:auto val="1"/>
        <c:lblOffset val="100"/>
        <c:baseTimeUnit val="years"/>
      </c:dateAx>
      <c:valAx>
        <c:axId val="73372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9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41.5</c:v>
                </c:pt>
                <c:pt idx="1">
                  <c:v>34.979999999999997</c:v>
                </c:pt>
                <c:pt idx="2">
                  <c:v>37.020000000000003</c:v>
                </c:pt>
                <c:pt idx="3">
                  <c:v>38.04</c:v>
                </c:pt>
                <c:pt idx="4">
                  <c:v>40.08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C-45F0-B184-1C63D4DF2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8144"/>
        <c:axId val="139853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41.28</c:v>
                </c:pt>
                <c:pt idx="1">
                  <c:v>41.45</c:v>
                </c:pt>
                <c:pt idx="2">
                  <c:v>36.97</c:v>
                </c:pt>
                <c:pt idx="3">
                  <c:v>39.51</c:v>
                </c:pt>
                <c:pt idx="4">
                  <c:v>41.6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1C-45F0-B184-1C63D4DF2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8144"/>
        <c:axId val="139853824"/>
      </c:lineChart>
      <c:dateAx>
        <c:axId val="733981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53824"/>
        <c:crosses val="autoZero"/>
        <c:auto val="1"/>
        <c:lblOffset val="100"/>
        <c:baseTimeUnit val="years"/>
      </c:dateAx>
      <c:valAx>
        <c:axId val="139853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8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57.8</c:v>
                </c:pt>
                <c:pt idx="1">
                  <c:v>57.39</c:v>
                </c:pt>
                <c:pt idx="2">
                  <c:v>59.48</c:v>
                </c:pt>
                <c:pt idx="3">
                  <c:v>57.92</c:v>
                </c:pt>
                <c:pt idx="4">
                  <c:v>58.12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CB-4F9F-8296-D37923977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4032"/>
        <c:axId val="13988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61.3</c:v>
                </c:pt>
                <c:pt idx="1">
                  <c:v>64.510000000000005</c:v>
                </c:pt>
                <c:pt idx="2">
                  <c:v>67.12</c:v>
                </c:pt>
                <c:pt idx="3">
                  <c:v>61.03</c:v>
                </c:pt>
                <c:pt idx="4">
                  <c:v>64.790000000000006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CB-4F9F-8296-D37923977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4032"/>
        <c:axId val="139885952"/>
      </c:lineChart>
      <c:dateAx>
        <c:axId val="1398840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85952"/>
        <c:crosses val="autoZero"/>
        <c:auto val="1"/>
        <c:lblOffset val="100"/>
        <c:baseTimeUnit val="years"/>
      </c:dateAx>
      <c:valAx>
        <c:axId val="13988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【705.21】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【95.57】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【59.57】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【134.52】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【98.96】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6"/>
  <sheetViews>
    <sheetView showGridLines="0" tabSelected="1" topLeftCell="AG1" zoomScaleNormal="100" workbookViewId="0">
      <selection activeCell="BL47" sqref="BL47:BZ63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</row>
    <row r="3" spans="1:78" ht="9.75" customHeight="1" x14ac:dyDescent="0.15">
      <c r="A3" s="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</row>
    <row r="4" spans="1:78" ht="9.75" customHeight="1" x14ac:dyDescent="0.15">
      <c r="A4" s="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4" t="str">
        <f>データ!H6</f>
        <v>青森県　階上町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5" t="s">
        <v>1</v>
      </c>
      <c r="C7" s="45"/>
      <c r="D7" s="45"/>
      <c r="E7" s="45"/>
      <c r="F7" s="45"/>
      <c r="G7" s="45"/>
      <c r="H7" s="45"/>
      <c r="I7" s="45" t="s">
        <v>2</v>
      </c>
      <c r="J7" s="45"/>
      <c r="K7" s="45"/>
      <c r="L7" s="45"/>
      <c r="M7" s="45"/>
      <c r="N7" s="45"/>
      <c r="O7" s="45"/>
      <c r="P7" s="45" t="s">
        <v>3</v>
      </c>
      <c r="Q7" s="45"/>
      <c r="R7" s="45"/>
      <c r="S7" s="45"/>
      <c r="T7" s="45"/>
      <c r="U7" s="45"/>
      <c r="V7" s="45"/>
      <c r="W7" s="45" t="s">
        <v>4</v>
      </c>
      <c r="X7" s="45"/>
      <c r="Y7" s="45"/>
      <c r="Z7" s="45"/>
      <c r="AA7" s="45"/>
      <c r="AB7" s="45"/>
      <c r="AC7" s="45"/>
      <c r="AD7" s="45" t="s">
        <v>5</v>
      </c>
      <c r="AE7" s="45"/>
      <c r="AF7" s="45"/>
      <c r="AG7" s="45"/>
      <c r="AH7" s="45"/>
      <c r="AI7" s="45"/>
      <c r="AJ7" s="45"/>
      <c r="AK7" s="3"/>
      <c r="AL7" s="45" t="s">
        <v>6</v>
      </c>
      <c r="AM7" s="45"/>
      <c r="AN7" s="45"/>
      <c r="AO7" s="45"/>
      <c r="AP7" s="45"/>
      <c r="AQ7" s="45"/>
      <c r="AR7" s="45"/>
      <c r="AS7" s="45"/>
      <c r="AT7" s="45" t="s">
        <v>7</v>
      </c>
      <c r="AU7" s="45"/>
      <c r="AV7" s="45"/>
      <c r="AW7" s="45"/>
      <c r="AX7" s="45"/>
      <c r="AY7" s="45"/>
      <c r="AZ7" s="45"/>
      <c r="BA7" s="45"/>
      <c r="BB7" s="45" t="s">
        <v>8</v>
      </c>
      <c r="BC7" s="45"/>
      <c r="BD7" s="45"/>
      <c r="BE7" s="45"/>
      <c r="BF7" s="45"/>
      <c r="BG7" s="45"/>
      <c r="BH7" s="45"/>
      <c r="BI7" s="45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49" t="str">
        <f>データ!I6</f>
        <v>法非適用</v>
      </c>
      <c r="C8" s="49"/>
      <c r="D8" s="49"/>
      <c r="E8" s="49"/>
      <c r="F8" s="49"/>
      <c r="G8" s="49"/>
      <c r="H8" s="49"/>
      <c r="I8" s="49" t="str">
        <f>データ!J6</f>
        <v>下水道事業</v>
      </c>
      <c r="J8" s="49"/>
      <c r="K8" s="49"/>
      <c r="L8" s="49"/>
      <c r="M8" s="49"/>
      <c r="N8" s="49"/>
      <c r="O8" s="49"/>
      <c r="P8" s="49" t="str">
        <f>データ!K6</f>
        <v>公共下水道</v>
      </c>
      <c r="Q8" s="49"/>
      <c r="R8" s="49"/>
      <c r="S8" s="49"/>
      <c r="T8" s="49"/>
      <c r="U8" s="49"/>
      <c r="V8" s="49"/>
      <c r="W8" s="49" t="str">
        <f>データ!L6</f>
        <v>Cd3</v>
      </c>
      <c r="X8" s="49"/>
      <c r="Y8" s="49"/>
      <c r="Z8" s="49"/>
      <c r="AA8" s="49"/>
      <c r="AB8" s="49"/>
      <c r="AC8" s="49"/>
      <c r="AD8" s="50" t="str">
        <f>データ!$M$6</f>
        <v>非設置</v>
      </c>
      <c r="AE8" s="50"/>
      <c r="AF8" s="50"/>
      <c r="AG8" s="50"/>
      <c r="AH8" s="50"/>
      <c r="AI8" s="50"/>
      <c r="AJ8" s="50"/>
      <c r="AK8" s="3"/>
      <c r="AL8" s="51">
        <f>データ!S6</f>
        <v>13232</v>
      </c>
      <c r="AM8" s="51"/>
      <c r="AN8" s="51"/>
      <c r="AO8" s="51"/>
      <c r="AP8" s="51"/>
      <c r="AQ8" s="51"/>
      <c r="AR8" s="51"/>
      <c r="AS8" s="51"/>
      <c r="AT8" s="46">
        <f>データ!T6</f>
        <v>94</v>
      </c>
      <c r="AU8" s="46"/>
      <c r="AV8" s="46"/>
      <c r="AW8" s="46"/>
      <c r="AX8" s="46"/>
      <c r="AY8" s="46"/>
      <c r="AZ8" s="46"/>
      <c r="BA8" s="46"/>
      <c r="BB8" s="46">
        <f>データ!U6</f>
        <v>140.77000000000001</v>
      </c>
      <c r="BC8" s="46"/>
      <c r="BD8" s="46"/>
      <c r="BE8" s="46"/>
      <c r="BF8" s="46"/>
      <c r="BG8" s="46"/>
      <c r="BH8" s="46"/>
      <c r="BI8" s="46"/>
      <c r="BJ8" s="3"/>
      <c r="BK8" s="3"/>
      <c r="BL8" s="47" t="s">
        <v>10</v>
      </c>
      <c r="BM8" s="48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45" t="s">
        <v>12</v>
      </c>
      <c r="C9" s="45"/>
      <c r="D9" s="45"/>
      <c r="E9" s="45"/>
      <c r="F9" s="45"/>
      <c r="G9" s="45"/>
      <c r="H9" s="45"/>
      <c r="I9" s="45" t="s">
        <v>13</v>
      </c>
      <c r="J9" s="45"/>
      <c r="K9" s="45"/>
      <c r="L9" s="45"/>
      <c r="M9" s="45"/>
      <c r="N9" s="45"/>
      <c r="O9" s="45"/>
      <c r="P9" s="45" t="s">
        <v>14</v>
      </c>
      <c r="Q9" s="45"/>
      <c r="R9" s="45"/>
      <c r="S9" s="45"/>
      <c r="T9" s="45"/>
      <c r="U9" s="45"/>
      <c r="V9" s="45"/>
      <c r="W9" s="45" t="s">
        <v>15</v>
      </c>
      <c r="X9" s="45"/>
      <c r="Y9" s="45"/>
      <c r="Z9" s="45"/>
      <c r="AA9" s="45"/>
      <c r="AB9" s="45"/>
      <c r="AC9" s="45"/>
      <c r="AD9" s="45" t="s">
        <v>16</v>
      </c>
      <c r="AE9" s="45"/>
      <c r="AF9" s="45"/>
      <c r="AG9" s="45"/>
      <c r="AH9" s="45"/>
      <c r="AI9" s="45"/>
      <c r="AJ9" s="45"/>
      <c r="AK9" s="3"/>
      <c r="AL9" s="45" t="s">
        <v>17</v>
      </c>
      <c r="AM9" s="45"/>
      <c r="AN9" s="45"/>
      <c r="AO9" s="45"/>
      <c r="AP9" s="45"/>
      <c r="AQ9" s="45"/>
      <c r="AR9" s="45"/>
      <c r="AS9" s="45"/>
      <c r="AT9" s="45" t="s">
        <v>18</v>
      </c>
      <c r="AU9" s="45"/>
      <c r="AV9" s="45"/>
      <c r="AW9" s="45"/>
      <c r="AX9" s="45"/>
      <c r="AY9" s="45"/>
      <c r="AZ9" s="45"/>
      <c r="BA9" s="45"/>
      <c r="BB9" s="45" t="s">
        <v>19</v>
      </c>
      <c r="BC9" s="45"/>
      <c r="BD9" s="45"/>
      <c r="BE9" s="45"/>
      <c r="BF9" s="45"/>
      <c r="BG9" s="45"/>
      <c r="BH9" s="45"/>
      <c r="BI9" s="45"/>
      <c r="BJ9" s="3"/>
      <c r="BK9" s="3"/>
      <c r="BL9" s="52" t="s">
        <v>20</v>
      </c>
      <c r="BM9" s="53"/>
      <c r="BN9" s="10" t="s">
        <v>21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46" t="str">
        <f>データ!N6</f>
        <v>-</v>
      </c>
      <c r="C10" s="46"/>
      <c r="D10" s="46"/>
      <c r="E10" s="46"/>
      <c r="F10" s="46"/>
      <c r="G10" s="46"/>
      <c r="H10" s="46"/>
      <c r="I10" s="46" t="str">
        <f>データ!O6</f>
        <v>該当数値なし</v>
      </c>
      <c r="J10" s="46"/>
      <c r="K10" s="46"/>
      <c r="L10" s="46"/>
      <c r="M10" s="46"/>
      <c r="N10" s="46"/>
      <c r="O10" s="46"/>
      <c r="P10" s="46">
        <f>データ!P6</f>
        <v>26.33</v>
      </c>
      <c r="Q10" s="46"/>
      <c r="R10" s="46"/>
      <c r="S10" s="46"/>
      <c r="T10" s="46"/>
      <c r="U10" s="46"/>
      <c r="V10" s="46"/>
      <c r="W10" s="46">
        <f>データ!Q6</f>
        <v>102.6</v>
      </c>
      <c r="X10" s="46"/>
      <c r="Y10" s="46"/>
      <c r="Z10" s="46"/>
      <c r="AA10" s="46"/>
      <c r="AB10" s="46"/>
      <c r="AC10" s="46"/>
      <c r="AD10" s="51">
        <f>データ!R6</f>
        <v>3226</v>
      </c>
      <c r="AE10" s="51"/>
      <c r="AF10" s="51"/>
      <c r="AG10" s="51"/>
      <c r="AH10" s="51"/>
      <c r="AI10" s="51"/>
      <c r="AJ10" s="51"/>
      <c r="AK10" s="2"/>
      <c r="AL10" s="51">
        <f>データ!V6</f>
        <v>3455</v>
      </c>
      <c r="AM10" s="51"/>
      <c r="AN10" s="51"/>
      <c r="AO10" s="51"/>
      <c r="AP10" s="51"/>
      <c r="AQ10" s="51"/>
      <c r="AR10" s="51"/>
      <c r="AS10" s="51"/>
      <c r="AT10" s="46">
        <f>データ!W6</f>
        <v>1.43</v>
      </c>
      <c r="AU10" s="46"/>
      <c r="AV10" s="46"/>
      <c r="AW10" s="46"/>
      <c r="AX10" s="46"/>
      <c r="AY10" s="46"/>
      <c r="AZ10" s="46"/>
      <c r="BA10" s="46"/>
      <c r="BB10" s="46">
        <f>データ!X6</f>
        <v>2416.08</v>
      </c>
      <c r="BC10" s="46"/>
      <c r="BD10" s="46"/>
      <c r="BE10" s="46"/>
      <c r="BF10" s="46"/>
      <c r="BG10" s="46"/>
      <c r="BH10" s="46"/>
      <c r="BI10" s="46"/>
      <c r="BJ10" s="2"/>
      <c r="BK10" s="2"/>
      <c r="BL10" s="69" t="s">
        <v>22</v>
      </c>
      <c r="BM10" s="70"/>
      <c r="BN10" s="13" t="s">
        <v>23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1" t="s">
        <v>24</v>
      </c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</row>
    <row r="14" spans="1:78" ht="13.5" customHeight="1" x14ac:dyDescent="0.15">
      <c r="A14" s="2"/>
      <c r="B14" s="73" t="s">
        <v>25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5"/>
      <c r="BK14" s="2"/>
      <c r="BL14" s="63" t="s">
        <v>26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5"/>
    </row>
    <row r="15" spans="1:78" ht="13.5" customHeight="1" x14ac:dyDescent="0.15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66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4" t="s">
        <v>117</v>
      </c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6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4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6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4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6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4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6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4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6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4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6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4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6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4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6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4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6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4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6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4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6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4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6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4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6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4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6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4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6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4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6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4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6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4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6"/>
    </row>
    <row r="34" spans="1:78" ht="13.5" customHeight="1" x14ac:dyDescent="0.15">
      <c r="A34" s="2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4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6"/>
    </row>
    <row r="35" spans="1:78" ht="13.5" customHeight="1" x14ac:dyDescent="0.15">
      <c r="A35" s="2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4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6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4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6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4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6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4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6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4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6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4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6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4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6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4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6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4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6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7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9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3" t="s">
        <v>27</v>
      </c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5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6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8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4" t="s">
        <v>118</v>
      </c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6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4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6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4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6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4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6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4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6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4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6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4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6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4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6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4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6"/>
    </row>
    <row r="56" spans="1:78" ht="13.5" customHeight="1" x14ac:dyDescent="0.15">
      <c r="A56" s="2"/>
      <c r="B56" s="1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4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6"/>
    </row>
    <row r="57" spans="1:78" ht="13.5" customHeight="1" x14ac:dyDescent="0.15">
      <c r="A57" s="2"/>
      <c r="B57" s="1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4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6"/>
    </row>
    <row r="58" spans="1:78" ht="13.5" customHeight="1" x14ac:dyDescent="0.15">
      <c r="A58" s="2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4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6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4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6"/>
    </row>
    <row r="60" spans="1:78" ht="13.5" customHeight="1" x14ac:dyDescent="0.15">
      <c r="A60" s="2"/>
      <c r="B60" s="60" t="s">
        <v>28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54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6"/>
    </row>
    <row r="61" spans="1:78" ht="13.5" customHeight="1" x14ac:dyDescent="0.15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54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6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4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6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7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9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3" t="s">
        <v>29</v>
      </c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5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6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8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4" t="s">
        <v>119</v>
      </c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6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4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6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4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6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4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6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4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6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4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6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4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6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4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6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4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6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4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6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4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6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4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6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4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6"/>
    </row>
    <row r="79" spans="1:78" ht="13.5" customHeight="1" x14ac:dyDescent="0.15">
      <c r="A79" s="2"/>
      <c r="B79" s="1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7"/>
      <c r="BJ79" s="18"/>
      <c r="BK79" s="2"/>
      <c r="BL79" s="54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6"/>
    </row>
    <row r="80" spans="1:78" ht="13.5" customHeight="1" x14ac:dyDescent="0.15">
      <c r="A80" s="2"/>
      <c r="B80" s="1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7"/>
      <c r="BJ80" s="18"/>
      <c r="BK80" s="2"/>
      <c r="BL80" s="54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6"/>
    </row>
    <row r="81" spans="1:78" ht="13.5" customHeight="1" x14ac:dyDescent="0.15">
      <c r="A81" s="2"/>
      <c r="B81" s="1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7"/>
      <c r="V81" s="17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7"/>
      <c r="AP81" s="17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7"/>
      <c r="BJ81" s="18"/>
      <c r="BK81" s="2"/>
      <c r="BL81" s="54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6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7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9"/>
    </row>
    <row r="83" spans="1:78" x14ac:dyDescent="0.15">
      <c r="C83" s="2" t="s">
        <v>30</v>
      </c>
    </row>
    <row r="84" spans="1:78" x14ac:dyDescent="0.15">
      <c r="C84" s="2"/>
    </row>
    <row r="85" spans="1:78" hidden="1" x14ac:dyDescent="0.15">
      <c r="B85" s="26" t="s">
        <v>31</v>
      </c>
      <c r="C85" s="26"/>
      <c r="D85" s="26"/>
      <c r="E85" s="26" t="s">
        <v>32</v>
      </c>
      <c r="F85" s="26" t="s">
        <v>33</v>
      </c>
      <c r="G85" s="26" t="s">
        <v>34</v>
      </c>
      <c r="H85" s="26" t="s">
        <v>35</v>
      </c>
      <c r="I85" s="26" t="s">
        <v>36</v>
      </c>
      <c r="J85" s="26" t="s">
        <v>37</v>
      </c>
      <c r="K85" s="26" t="s">
        <v>38</v>
      </c>
      <c r="L85" s="26" t="s">
        <v>39</v>
      </c>
      <c r="M85" s="26" t="s">
        <v>40</v>
      </c>
      <c r="N85" s="26" t="s">
        <v>41</v>
      </c>
      <c r="O85" s="26" t="s">
        <v>42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43</v>
      </c>
      <c r="G86" s="26" t="s">
        <v>43</v>
      </c>
      <c r="H86" s="26" t="str">
        <f>データ!BP6</f>
        <v>【705.21】</v>
      </c>
      <c r="I86" s="26" t="str">
        <f>データ!CA6</f>
        <v>【98.96】</v>
      </c>
      <c r="J86" s="26" t="str">
        <f>データ!CL6</f>
        <v>【134.52】</v>
      </c>
      <c r="K86" s="26" t="str">
        <f>データ!CW6</f>
        <v>【59.57】</v>
      </c>
      <c r="L86" s="26" t="str">
        <f>データ!DH6</f>
        <v>【95.57】</v>
      </c>
      <c r="M86" s="26" t="s">
        <v>44</v>
      </c>
      <c r="N86" s="26" t="s">
        <v>45</v>
      </c>
      <c r="O86" s="26" t="str">
        <f>データ!EO6</f>
        <v>【0.30】</v>
      </c>
    </row>
  </sheetData>
  <sheetProtection algorithmName="SHA-512" hashValue="J08TGogXauvcfnqBezZgJCdgiXeEVfLpTNxG6pQ7VRquhHgMSuA679FOTH3zFnnNb1naH8pyAYMaIIQxtkSbVg==" saltValue="t4j6eoJ9JKTLHRezzhqYSg==" spinCount="100000" sheet="1" objects="1" scenarios="1" formatCells="0" formatColumns="0" formatRows="0"/>
  <mergeCells count="46">
    <mergeCell ref="BL47:BZ63"/>
    <mergeCell ref="B60:BJ61"/>
    <mergeCell ref="BL64:BZ65"/>
    <mergeCell ref="BL66:BZ82"/>
    <mergeCell ref="BL10:BM10"/>
    <mergeCell ref="BL11:BZ13"/>
    <mergeCell ref="B14:BJ15"/>
    <mergeCell ref="BL14:BZ15"/>
    <mergeCell ref="BL16:BZ44"/>
    <mergeCell ref="BL45:BZ46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46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47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48</v>
      </c>
      <c r="B3" s="29" t="s">
        <v>49</v>
      </c>
      <c r="C3" s="29" t="s">
        <v>50</v>
      </c>
      <c r="D3" s="29" t="s">
        <v>51</v>
      </c>
      <c r="E3" s="29" t="s">
        <v>52</v>
      </c>
      <c r="F3" s="29" t="s">
        <v>53</v>
      </c>
      <c r="G3" s="29" t="s">
        <v>54</v>
      </c>
      <c r="H3" s="77" t="s">
        <v>55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56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57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 x14ac:dyDescent="0.15">
      <c r="A4" s="28" t="s">
        <v>58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59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60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61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62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63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64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65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66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67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68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69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 x14ac:dyDescent="0.15">
      <c r="A5" s="28" t="s">
        <v>70</v>
      </c>
      <c r="B5" s="31"/>
      <c r="C5" s="31"/>
      <c r="D5" s="31"/>
      <c r="E5" s="31"/>
      <c r="F5" s="31"/>
      <c r="G5" s="31"/>
      <c r="H5" s="32" t="s">
        <v>71</v>
      </c>
      <c r="I5" s="32" t="s">
        <v>72</v>
      </c>
      <c r="J5" s="32" t="s">
        <v>73</v>
      </c>
      <c r="K5" s="32" t="s">
        <v>74</v>
      </c>
      <c r="L5" s="32" t="s">
        <v>75</v>
      </c>
      <c r="M5" s="32" t="s">
        <v>5</v>
      </c>
      <c r="N5" s="32" t="s">
        <v>76</v>
      </c>
      <c r="O5" s="32" t="s">
        <v>77</v>
      </c>
      <c r="P5" s="32" t="s">
        <v>78</v>
      </c>
      <c r="Q5" s="32" t="s">
        <v>79</v>
      </c>
      <c r="R5" s="32" t="s">
        <v>80</v>
      </c>
      <c r="S5" s="32" t="s">
        <v>81</v>
      </c>
      <c r="T5" s="32" t="s">
        <v>82</v>
      </c>
      <c r="U5" s="32" t="s">
        <v>83</v>
      </c>
      <c r="V5" s="32" t="s">
        <v>84</v>
      </c>
      <c r="W5" s="32" t="s">
        <v>85</v>
      </c>
      <c r="X5" s="32" t="s">
        <v>86</v>
      </c>
      <c r="Y5" s="32" t="s">
        <v>87</v>
      </c>
      <c r="Z5" s="32" t="s">
        <v>88</v>
      </c>
      <c r="AA5" s="32" t="s">
        <v>89</v>
      </c>
      <c r="AB5" s="32" t="s">
        <v>90</v>
      </c>
      <c r="AC5" s="32" t="s">
        <v>91</v>
      </c>
      <c r="AD5" s="32" t="s">
        <v>92</v>
      </c>
      <c r="AE5" s="32" t="s">
        <v>93</v>
      </c>
      <c r="AF5" s="32" t="s">
        <v>94</v>
      </c>
      <c r="AG5" s="32" t="s">
        <v>95</v>
      </c>
      <c r="AH5" s="32" t="s">
        <v>96</v>
      </c>
      <c r="AI5" s="32" t="s">
        <v>31</v>
      </c>
      <c r="AJ5" s="32" t="s">
        <v>87</v>
      </c>
      <c r="AK5" s="32" t="s">
        <v>88</v>
      </c>
      <c r="AL5" s="32" t="s">
        <v>89</v>
      </c>
      <c r="AM5" s="32" t="s">
        <v>90</v>
      </c>
      <c r="AN5" s="32" t="s">
        <v>91</v>
      </c>
      <c r="AO5" s="32" t="s">
        <v>92</v>
      </c>
      <c r="AP5" s="32" t="s">
        <v>93</v>
      </c>
      <c r="AQ5" s="32" t="s">
        <v>94</v>
      </c>
      <c r="AR5" s="32" t="s">
        <v>95</v>
      </c>
      <c r="AS5" s="32" t="s">
        <v>96</v>
      </c>
      <c r="AT5" s="32" t="s">
        <v>97</v>
      </c>
      <c r="AU5" s="32" t="s">
        <v>87</v>
      </c>
      <c r="AV5" s="32" t="s">
        <v>88</v>
      </c>
      <c r="AW5" s="32" t="s">
        <v>89</v>
      </c>
      <c r="AX5" s="32" t="s">
        <v>90</v>
      </c>
      <c r="AY5" s="32" t="s">
        <v>91</v>
      </c>
      <c r="AZ5" s="32" t="s">
        <v>92</v>
      </c>
      <c r="BA5" s="32" t="s">
        <v>93</v>
      </c>
      <c r="BB5" s="32" t="s">
        <v>94</v>
      </c>
      <c r="BC5" s="32" t="s">
        <v>95</v>
      </c>
      <c r="BD5" s="32" t="s">
        <v>96</v>
      </c>
      <c r="BE5" s="32" t="s">
        <v>97</v>
      </c>
      <c r="BF5" s="32" t="s">
        <v>87</v>
      </c>
      <c r="BG5" s="32" t="s">
        <v>88</v>
      </c>
      <c r="BH5" s="32" t="s">
        <v>89</v>
      </c>
      <c r="BI5" s="32" t="s">
        <v>90</v>
      </c>
      <c r="BJ5" s="32" t="s">
        <v>91</v>
      </c>
      <c r="BK5" s="32" t="s">
        <v>92</v>
      </c>
      <c r="BL5" s="32" t="s">
        <v>93</v>
      </c>
      <c r="BM5" s="32" t="s">
        <v>94</v>
      </c>
      <c r="BN5" s="32" t="s">
        <v>95</v>
      </c>
      <c r="BO5" s="32" t="s">
        <v>96</v>
      </c>
      <c r="BP5" s="32" t="s">
        <v>97</v>
      </c>
      <c r="BQ5" s="32" t="s">
        <v>87</v>
      </c>
      <c r="BR5" s="32" t="s">
        <v>88</v>
      </c>
      <c r="BS5" s="32" t="s">
        <v>89</v>
      </c>
      <c r="BT5" s="32" t="s">
        <v>90</v>
      </c>
      <c r="BU5" s="32" t="s">
        <v>91</v>
      </c>
      <c r="BV5" s="32" t="s">
        <v>92</v>
      </c>
      <c r="BW5" s="32" t="s">
        <v>93</v>
      </c>
      <c r="BX5" s="32" t="s">
        <v>94</v>
      </c>
      <c r="BY5" s="32" t="s">
        <v>95</v>
      </c>
      <c r="BZ5" s="32" t="s">
        <v>96</v>
      </c>
      <c r="CA5" s="32" t="s">
        <v>97</v>
      </c>
      <c r="CB5" s="32" t="s">
        <v>87</v>
      </c>
      <c r="CC5" s="32" t="s">
        <v>88</v>
      </c>
      <c r="CD5" s="32" t="s">
        <v>89</v>
      </c>
      <c r="CE5" s="32" t="s">
        <v>90</v>
      </c>
      <c r="CF5" s="32" t="s">
        <v>91</v>
      </c>
      <c r="CG5" s="32" t="s">
        <v>92</v>
      </c>
      <c r="CH5" s="32" t="s">
        <v>93</v>
      </c>
      <c r="CI5" s="32" t="s">
        <v>94</v>
      </c>
      <c r="CJ5" s="32" t="s">
        <v>95</v>
      </c>
      <c r="CK5" s="32" t="s">
        <v>96</v>
      </c>
      <c r="CL5" s="32" t="s">
        <v>97</v>
      </c>
      <c r="CM5" s="32" t="s">
        <v>87</v>
      </c>
      <c r="CN5" s="32" t="s">
        <v>88</v>
      </c>
      <c r="CO5" s="32" t="s">
        <v>89</v>
      </c>
      <c r="CP5" s="32" t="s">
        <v>90</v>
      </c>
      <c r="CQ5" s="32" t="s">
        <v>91</v>
      </c>
      <c r="CR5" s="32" t="s">
        <v>92</v>
      </c>
      <c r="CS5" s="32" t="s">
        <v>93</v>
      </c>
      <c r="CT5" s="32" t="s">
        <v>94</v>
      </c>
      <c r="CU5" s="32" t="s">
        <v>95</v>
      </c>
      <c r="CV5" s="32" t="s">
        <v>96</v>
      </c>
      <c r="CW5" s="32" t="s">
        <v>97</v>
      </c>
      <c r="CX5" s="32" t="s">
        <v>87</v>
      </c>
      <c r="CY5" s="32" t="s">
        <v>88</v>
      </c>
      <c r="CZ5" s="32" t="s">
        <v>89</v>
      </c>
      <c r="DA5" s="32" t="s">
        <v>90</v>
      </c>
      <c r="DB5" s="32" t="s">
        <v>91</v>
      </c>
      <c r="DC5" s="32" t="s">
        <v>92</v>
      </c>
      <c r="DD5" s="32" t="s">
        <v>93</v>
      </c>
      <c r="DE5" s="32" t="s">
        <v>94</v>
      </c>
      <c r="DF5" s="32" t="s">
        <v>95</v>
      </c>
      <c r="DG5" s="32" t="s">
        <v>96</v>
      </c>
      <c r="DH5" s="32" t="s">
        <v>97</v>
      </c>
      <c r="DI5" s="32" t="s">
        <v>87</v>
      </c>
      <c r="DJ5" s="32" t="s">
        <v>88</v>
      </c>
      <c r="DK5" s="32" t="s">
        <v>89</v>
      </c>
      <c r="DL5" s="32" t="s">
        <v>90</v>
      </c>
      <c r="DM5" s="32" t="s">
        <v>91</v>
      </c>
      <c r="DN5" s="32" t="s">
        <v>92</v>
      </c>
      <c r="DO5" s="32" t="s">
        <v>93</v>
      </c>
      <c r="DP5" s="32" t="s">
        <v>94</v>
      </c>
      <c r="DQ5" s="32" t="s">
        <v>95</v>
      </c>
      <c r="DR5" s="32" t="s">
        <v>96</v>
      </c>
      <c r="DS5" s="32" t="s">
        <v>97</v>
      </c>
      <c r="DT5" s="32" t="s">
        <v>87</v>
      </c>
      <c r="DU5" s="32" t="s">
        <v>88</v>
      </c>
      <c r="DV5" s="32" t="s">
        <v>89</v>
      </c>
      <c r="DW5" s="32" t="s">
        <v>90</v>
      </c>
      <c r="DX5" s="32" t="s">
        <v>91</v>
      </c>
      <c r="DY5" s="32" t="s">
        <v>92</v>
      </c>
      <c r="DZ5" s="32" t="s">
        <v>93</v>
      </c>
      <c r="EA5" s="32" t="s">
        <v>94</v>
      </c>
      <c r="EB5" s="32" t="s">
        <v>95</v>
      </c>
      <c r="EC5" s="32" t="s">
        <v>96</v>
      </c>
      <c r="ED5" s="32" t="s">
        <v>97</v>
      </c>
      <c r="EE5" s="32" t="s">
        <v>87</v>
      </c>
      <c r="EF5" s="32" t="s">
        <v>88</v>
      </c>
      <c r="EG5" s="32" t="s">
        <v>89</v>
      </c>
      <c r="EH5" s="32" t="s">
        <v>90</v>
      </c>
      <c r="EI5" s="32" t="s">
        <v>91</v>
      </c>
      <c r="EJ5" s="32" t="s">
        <v>92</v>
      </c>
      <c r="EK5" s="32" t="s">
        <v>93</v>
      </c>
      <c r="EL5" s="32" t="s">
        <v>94</v>
      </c>
      <c r="EM5" s="32" t="s">
        <v>95</v>
      </c>
      <c r="EN5" s="32" t="s">
        <v>96</v>
      </c>
      <c r="EO5" s="32" t="s">
        <v>97</v>
      </c>
    </row>
    <row r="6" spans="1:145" s="36" customFormat="1" x14ac:dyDescent="0.15">
      <c r="A6" s="28" t="s">
        <v>98</v>
      </c>
      <c r="B6" s="33">
        <f>B7</f>
        <v>2020</v>
      </c>
      <c r="C6" s="33">
        <f t="shared" ref="C6:X6" si="3">C7</f>
        <v>24465</v>
      </c>
      <c r="D6" s="33">
        <f t="shared" si="3"/>
        <v>47</v>
      </c>
      <c r="E6" s="33">
        <f t="shared" si="3"/>
        <v>17</v>
      </c>
      <c r="F6" s="33">
        <f t="shared" si="3"/>
        <v>1</v>
      </c>
      <c r="G6" s="33">
        <f t="shared" si="3"/>
        <v>0</v>
      </c>
      <c r="H6" s="33" t="str">
        <f t="shared" si="3"/>
        <v>青森県　階上町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公共下水道</v>
      </c>
      <c r="L6" s="33" t="str">
        <f t="shared" si="3"/>
        <v>Cd3</v>
      </c>
      <c r="M6" s="33" t="str">
        <f t="shared" si="3"/>
        <v>非設置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26.33</v>
      </c>
      <c r="Q6" s="34">
        <f t="shared" si="3"/>
        <v>102.6</v>
      </c>
      <c r="R6" s="34">
        <f t="shared" si="3"/>
        <v>3226</v>
      </c>
      <c r="S6" s="34">
        <f t="shared" si="3"/>
        <v>13232</v>
      </c>
      <c r="T6" s="34">
        <f t="shared" si="3"/>
        <v>94</v>
      </c>
      <c r="U6" s="34">
        <f t="shared" si="3"/>
        <v>140.77000000000001</v>
      </c>
      <c r="V6" s="34">
        <f t="shared" si="3"/>
        <v>3455</v>
      </c>
      <c r="W6" s="34">
        <f t="shared" si="3"/>
        <v>1.43</v>
      </c>
      <c r="X6" s="34">
        <f t="shared" si="3"/>
        <v>2416.08</v>
      </c>
      <c r="Y6" s="35">
        <f>IF(Y7="",NA(),Y7)</f>
        <v>81.599999999999994</v>
      </c>
      <c r="Z6" s="35">
        <f t="shared" ref="Z6:AH6" si="4">IF(Z7="",NA(),Z7)</f>
        <v>88.26</v>
      </c>
      <c r="AA6" s="35">
        <f t="shared" si="4"/>
        <v>86.66</v>
      </c>
      <c r="AB6" s="35">
        <f t="shared" si="4"/>
        <v>84.2</v>
      </c>
      <c r="AC6" s="35">
        <f t="shared" si="4"/>
        <v>84.44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2234.7399999999998</v>
      </c>
      <c r="BG6" s="35">
        <f t="shared" ref="BG6:BO6" si="7">IF(BG7="",NA(),BG7)</f>
        <v>1910.65</v>
      </c>
      <c r="BH6" s="35">
        <f t="shared" si="7"/>
        <v>1848.32</v>
      </c>
      <c r="BI6" s="35">
        <f t="shared" si="7"/>
        <v>1661.86</v>
      </c>
      <c r="BJ6" s="35">
        <f t="shared" si="7"/>
        <v>1525.45</v>
      </c>
      <c r="BK6" s="35">
        <f t="shared" si="7"/>
        <v>1604.64</v>
      </c>
      <c r="BL6" s="35">
        <f t="shared" si="7"/>
        <v>1217.7</v>
      </c>
      <c r="BM6" s="35">
        <f t="shared" si="7"/>
        <v>1689.65</v>
      </c>
      <c r="BN6" s="35">
        <f t="shared" si="7"/>
        <v>808.77</v>
      </c>
      <c r="BO6" s="35">
        <f t="shared" si="7"/>
        <v>560.16</v>
      </c>
      <c r="BP6" s="34" t="str">
        <f>IF(BP7="","",IF(BP7="-","【-】","【"&amp;SUBSTITUTE(TEXT(BP7,"#,##0.00"),"-","△")&amp;"】"))</f>
        <v>【705.21】</v>
      </c>
      <c r="BQ6" s="35">
        <f>IF(BQ7="",NA(),BQ7)</f>
        <v>29.79</v>
      </c>
      <c r="BR6" s="35">
        <f t="shared" ref="BR6:BZ6" si="8">IF(BR7="",NA(),BR7)</f>
        <v>34.11</v>
      </c>
      <c r="BS6" s="35">
        <f t="shared" si="8"/>
        <v>36.6</v>
      </c>
      <c r="BT6" s="35">
        <f t="shared" si="8"/>
        <v>38.090000000000003</v>
      </c>
      <c r="BU6" s="35">
        <f t="shared" si="8"/>
        <v>39.9</v>
      </c>
      <c r="BV6" s="35">
        <f t="shared" si="8"/>
        <v>60.01</v>
      </c>
      <c r="BW6" s="35">
        <f t="shared" si="8"/>
        <v>66.680000000000007</v>
      </c>
      <c r="BX6" s="35">
        <f t="shared" si="8"/>
        <v>58.12</v>
      </c>
      <c r="BY6" s="35">
        <f t="shared" si="8"/>
        <v>48.2</v>
      </c>
      <c r="BZ6" s="35">
        <f t="shared" si="8"/>
        <v>30.88</v>
      </c>
      <c r="CA6" s="34" t="str">
        <f>IF(CA7="","",IF(CA7="-","【-】","【"&amp;SUBSTITUTE(TEXT(CA7,"#,##0.00"),"-","△")&amp;"】"))</f>
        <v>【98.96】</v>
      </c>
      <c r="CB6" s="35">
        <f>IF(CB7="",NA(),CB7)</f>
        <v>514.11</v>
      </c>
      <c r="CC6" s="35">
        <f t="shared" ref="CC6:CK6" si="9">IF(CC7="",NA(),CC7)</f>
        <v>471.43</v>
      </c>
      <c r="CD6" s="35">
        <f t="shared" si="9"/>
        <v>441.6</v>
      </c>
      <c r="CE6" s="35">
        <f t="shared" si="9"/>
        <v>451.92</v>
      </c>
      <c r="CF6" s="35">
        <f t="shared" si="9"/>
        <v>437.08</v>
      </c>
      <c r="CG6" s="35">
        <f t="shared" si="9"/>
        <v>277.67</v>
      </c>
      <c r="CH6" s="35">
        <f t="shared" si="9"/>
        <v>260.11</v>
      </c>
      <c r="CI6" s="35">
        <f t="shared" si="9"/>
        <v>304.98</v>
      </c>
      <c r="CJ6" s="35">
        <f t="shared" si="9"/>
        <v>345.96</v>
      </c>
      <c r="CK6" s="35">
        <f t="shared" si="9"/>
        <v>525.91999999999996</v>
      </c>
      <c r="CL6" s="34" t="str">
        <f>IF(CL7="","",IF(CL7="-","【-】","【"&amp;SUBSTITUTE(TEXT(CL7,"#,##0.00"),"-","△")&amp;"】"))</f>
        <v>【134.52】</v>
      </c>
      <c r="CM6" s="35">
        <f>IF(CM7="",NA(),CM7)</f>
        <v>41.5</v>
      </c>
      <c r="CN6" s="35">
        <f t="shared" ref="CN6:CV6" si="10">IF(CN7="",NA(),CN7)</f>
        <v>34.979999999999997</v>
      </c>
      <c r="CO6" s="35">
        <f t="shared" si="10"/>
        <v>37.020000000000003</v>
      </c>
      <c r="CP6" s="35">
        <f t="shared" si="10"/>
        <v>38.04</v>
      </c>
      <c r="CQ6" s="35">
        <f t="shared" si="10"/>
        <v>40.08</v>
      </c>
      <c r="CR6" s="35">
        <f t="shared" si="10"/>
        <v>41.28</v>
      </c>
      <c r="CS6" s="35">
        <f t="shared" si="10"/>
        <v>41.45</v>
      </c>
      <c r="CT6" s="35">
        <f t="shared" si="10"/>
        <v>36.97</v>
      </c>
      <c r="CU6" s="35">
        <f t="shared" si="10"/>
        <v>39.51</v>
      </c>
      <c r="CV6" s="35">
        <f t="shared" si="10"/>
        <v>41.6</v>
      </c>
      <c r="CW6" s="34" t="str">
        <f>IF(CW7="","",IF(CW7="-","【-】","【"&amp;SUBSTITUTE(TEXT(CW7,"#,##0.00"),"-","△")&amp;"】"))</f>
        <v>【59.57】</v>
      </c>
      <c r="CX6" s="35">
        <f>IF(CX7="",NA(),CX7)</f>
        <v>57.8</v>
      </c>
      <c r="CY6" s="35">
        <f t="shared" ref="CY6:DG6" si="11">IF(CY7="",NA(),CY7)</f>
        <v>57.39</v>
      </c>
      <c r="CZ6" s="35">
        <f t="shared" si="11"/>
        <v>59.48</v>
      </c>
      <c r="DA6" s="35">
        <f t="shared" si="11"/>
        <v>57.92</v>
      </c>
      <c r="DB6" s="35">
        <f t="shared" si="11"/>
        <v>58.12</v>
      </c>
      <c r="DC6" s="35">
        <f t="shared" si="11"/>
        <v>61.3</v>
      </c>
      <c r="DD6" s="35">
        <f t="shared" si="11"/>
        <v>64.510000000000005</v>
      </c>
      <c r="DE6" s="35">
        <f t="shared" si="11"/>
        <v>67.12</v>
      </c>
      <c r="DF6" s="35">
        <f t="shared" si="11"/>
        <v>61.03</v>
      </c>
      <c r="DG6" s="35">
        <f t="shared" si="11"/>
        <v>64.790000000000006</v>
      </c>
      <c r="DH6" s="34" t="str">
        <f>IF(DH7="","",IF(DH7="-","【-】","【"&amp;SUBSTITUTE(TEXT(DH7,"#,##0.00"),"-","△")&amp;"】"))</f>
        <v>【95.57】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0.19</v>
      </c>
      <c r="EK6" s="35">
        <f t="shared" si="14"/>
        <v>7.0000000000000007E-2</v>
      </c>
      <c r="EL6" s="35">
        <f t="shared" si="14"/>
        <v>0.56999999999999995</v>
      </c>
      <c r="EM6" s="34">
        <f t="shared" si="14"/>
        <v>0</v>
      </c>
      <c r="EN6" s="34">
        <f t="shared" si="14"/>
        <v>0</v>
      </c>
      <c r="EO6" s="34" t="str">
        <f>IF(EO7="","",IF(EO7="-","【-】","【"&amp;SUBSTITUTE(TEXT(EO7,"#,##0.00"),"-","△")&amp;"】"))</f>
        <v>【0.30】</v>
      </c>
    </row>
    <row r="7" spans="1:145" s="36" customFormat="1" x14ac:dyDescent="0.15">
      <c r="A7" s="28"/>
      <c r="B7" s="37">
        <v>2020</v>
      </c>
      <c r="C7" s="37">
        <v>24465</v>
      </c>
      <c r="D7" s="37">
        <v>47</v>
      </c>
      <c r="E7" s="37">
        <v>17</v>
      </c>
      <c r="F7" s="37">
        <v>1</v>
      </c>
      <c r="G7" s="37">
        <v>0</v>
      </c>
      <c r="H7" s="37" t="s">
        <v>99</v>
      </c>
      <c r="I7" s="37" t="s">
        <v>100</v>
      </c>
      <c r="J7" s="37" t="s">
        <v>101</v>
      </c>
      <c r="K7" s="37" t="s">
        <v>102</v>
      </c>
      <c r="L7" s="37" t="s">
        <v>103</v>
      </c>
      <c r="M7" s="37" t="s">
        <v>104</v>
      </c>
      <c r="N7" s="38" t="s">
        <v>105</v>
      </c>
      <c r="O7" s="38" t="s">
        <v>106</v>
      </c>
      <c r="P7" s="38">
        <v>26.33</v>
      </c>
      <c r="Q7" s="38">
        <v>102.6</v>
      </c>
      <c r="R7" s="38">
        <v>3226</v>
      </c>
      <c r="S7" s="38">
        <v>13232</v>
      </c>
      <c r="T7" s="38">
        <v>94</v>
      </c>
      <c r="U7" s="38">
        <v>140.77000000000001</v>
      </c>
      <c r="V7" s="38">
        <v>3455</v>
      </c>
      <c r="W7" s="38">
        <v>1.43</v>
      </c>
      <c r="X7" s="38">
        <v>2416.08</v>
      </c>
      <c r="Y7" s="38">
        <v>81.599999999999994</v>
      </c>
      <c r="Z7" s="38">
        <v>88.26</v>
      </c>
      <c r="AA7" s="38">
        <v>86.66</v>
      </c>
      <c r="AB7" s="38">
        <v>84.2</v>
      </c>
      <c r="AC7" s="38">
        <v>84.44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2234.7399999999998</v>
      </c>
      <c r="BG7" s="38">
        <v>1910.65</v>
      </c>
      <c r="BH7" s="38">
        <v>1848.32</v>
      </c>
      <c r="BI7" s="38">
        <v>1661.86</v>
      </c>
      <c r="BJ7" s="38">
        <v>1525.45</v>
      </c>
      <c r="BK7" s="38">
        <v>1604.64</v>
      </c>
      <c r="BL7" s="38">
        <v>1217.7</v>
      </c>
      <c r="BM7" s="38">
        <v>1689.65</v>
      </c>
      <c r="BN7" s="38">
        <v>808.77</v>
      </c>
      <c r="BO7" s="38">
        <v>560.16</v>
      </c>
      <c r="BP7" s="38">
        <v>705.21</v>
      </c>
      <c r="BQ7" s="38">
        <v>29.79</v>
      </c>
      <c r="BR7" s="38">
        <v>34.11</v>
      </c>
      <c r="BS7" s="38">
        <v>36.6</v>
      </c>
      <c r="BT7" s="38">
        <v>38.090000000000003</v>
      </c>
      <c r="BU7" s="38">
        <v>39.9</v>
      </c>
      <c r="BV7" s="38">
        <v>60.01</v>
      </c>
      <c r="BW7" s="38">
        <v>66.680000000000007</v>
      </c>
      <c r="BX7" s="38">
        <v>58.12</v>
      </c>
      <c r="BY7" s="38">
        <v>48.2</v>
      </c>
      <c r="BZ7" s="38">
        <v>30.88</v>
      </c>
      <c r="CA7" s="38">
        <v>98.96</v>
      </c>
      <c r="CB7" s="38">
        <v>514.11</v>
      </c>
      <c r="CC7" s="38">
        <v>471.43</v>
      </c>
      <c r="CD7" s="38">
        <v>441.6</v>
      </c>
      <c r="CE7" s="38">
        <v>451.92</v>
      </c>
      <c r="CF7" s="38">
        <v>437.08</v>
      </c>
      <c r="CG7" s="38">
        <v>277.67</v>
      </c>
      <c r="CH7" s="38">
        <v>260.11</v>
      </c>
      <c r="CI7" s="38">
        <v>304.98</v>
      </c>
      <c r="CJ7" s="38">
        <v>345.96</v>
      </c>
      <c r="CK7" s="38">
        <v>525.91999999999996</v>
      </c>
      <c r="CL7" s="38">
        <v>134.52000000000001</v>
      </c>
      <c r="CM7" s="38">
        <v>41.5</v>
      </c>
      <c r="CN7" s="38">
        <v>34.979999999999997</v>
      </c>
      <c r="CO7" s="38">
        <v>37.020000000000003</v>
      </c>
      <c r="CP7" s="38">
        <v>38.04</v>
      </c>
      <c r="CQ7" s="38">
        <v>40.08</v>
      </c>
      <c r="CR7" s="38">
        <v>41.28</v>
      </c>
      <c r="CS7" s="38">
        <v>41.45</v>
      </c>
      <c r="CT7" s="38">
        <v>36.97</v>
      </c>
      <c r="CU7" s="38">
        <v>39.51</v>
      </c>
      <c r="CV7" s="38">
        <v>41.6</v>
      </c>
      <c r="CW7" s="38">
        <v>59.57</v>
      </c>
      <c r="CX7" s="38">
        <v>57.8</v>
      </c>
      <c r="CY7" s="38">
        <v>57.39</v>
      </c>
      <c r="CZ7" s="38">
        <v>59.48</v>
      </c>
      <c r="DA7" s="38">
        <v>57.92</v>
      </c>
      <c r="DB7" s="38">
        <v>58.12</v>
      </c>
      <c r="DC7" s="38">
        <v>61.3</v>
      </c>
      <c r="DD7" s="38">
        <v>64.510000000000005</v>
      </c>
      <c r="DE7" s="38">
        <v>67.12</v>
      </c>
      <c r="DF7" s="38">
        <v>61.03</v>
      </c>
      <c r="DG7" s="38">
        <v>64.790000000000006</v>
      </c>
      <c r="DH7" s="38">
        <v>95.57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0.19</v>
      </c>
      <c r="EK7" s="38">
        <v>7.0000000000000007E-2</v>
      </c>
      <c r="EL7" s="38">
        <v>0.56999999999999995</v>
      </c>
      <c r="EM7" s="38">
        <v>0</v>
      </c>
      <c r="EN7" s="38">
        <v>0</v>
      </c>
      <c r="EO7" s="38">
        <v>0.3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107</v>
      </c>
      <c r="C9" s="40" t="s">
        <v>108</v>
      </c>
      <c r="D9" s="40" t="s">
        <v>109</v>
      </c>
      <c r="E9" s="40" t="s">
        <v>110</v>
      </c>
      <c r="F9" s="40" t="s">
        <v>111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49</v>
      </c>
      <c r="B10" s="41">
        <f t="shared" ref="B10:D10" si="15">DATEVALUE($B7+12-B11&amp;"/1/"&amp;B12)</f>
        <v>46753</v>
      </c>
      <c r="C10" s="41">
        <f t="shared" si="15"/>
        <v>47119</v>
      </c>
      <c r="D10" s="41">
        <f t="shared" si="15"/>
        <v>47484</v>
      </c>
      <c r="E10" s="42">
        <f>DATEVALUE($B7+12-E11&amp;"/1/"&amp;E12)</f>
        <v>47849</v>
      </c>
      <c r="F10" s="42">
        <f>DATEVALUE($B7+12-F11&amp;"/1/"&amp;F12)</f>
        <v>48215</v>
      </c>
    </row>
    <row r="11" spans="1:145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112</v>
      </c>
    </row>
    <row r="12" spans="1:145" x14ac:dyDescent="0.15">
      <c r="B12">
        <v>1</v>
      </c>
      <c r="C12">
        <v>1</v>
      </c>
      <c r="D12">
        <v>1</v>
      </c>
      <c r="E12">
        <v>1</v>
      </c>
      <c r="F12">
        <v>2</v>
      </c>
      <c r="G12" t="s">
        <v>113</v>
      </c>
    </row>
    <row r="13" spans="1:145" x14ac:dyDescent="0.15">
      <c r="B13" t="s">
        <v>114</v>
      </c>
      <c r="C13" t="s">
        <v>114</v>
      </c>
      <c r="D13" t="s">
        <v>114</v>
      </c>
      <c r="E13" t="s">
        <v>115</v>
      </c>
      <c r="F13" t="s">
        <v>115</v>
      </c>
      <c r="G13" t="s">
        <v>116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小守　稚子　081</cp:lastModifiedBy>
  <cp:lastPrinted>2022-01-27T09:10:24Z</cp:lastPrinted>
  <dcterms:created xsi:type="dcterms:W3CDTF">2021-12-03T07:43:12Z</dcterms:created>
  <dcterms:modified xsi:type="dcterms:W3CDTF">2022-01-27T09:10:26Z</dcterms:modified>
  <cp:category/>
</cp:coreProperties>
</file>